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1" i="1"/>
  <c r="F30"/>
  <c r="F29"/>
  <c r="F28"/>
  <c r="F27"/>
  <c r="F26"/>
  <c r="F25"/>
  <c r="F24"/>
  <c r="F23"/>
  <c r="F22"/>
  <c r="F21"/>
  <c r="F20"/>
  <c r="F19"/>
  <c r="F18"/>
  <c r="F17"/>
  <c r="F16"/>
  <c r="E30"/>
  <c r="E29"/>
  <c r="E28"/>
  <c r="E27"/>
  <c r="E26"/>
  <c r="E25"/>
  <c r="E24"/>
  <c r="E23"/>
  <c r="E22"/>
  <c r="E21"/>
  <c r="E20"/>
  <c r="E19"/>
  <c r="E18"/>
  <c r="E17"/>
  <c r="E16"/>
  <c r="F15"/>
  <c r="F14"/>
  <c r="F13"/>
  <c r="F12"/>
  <c r="F11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18"/>
  <c r="D17"/>
  <c r="C7"/>
  <c r="C8" s="1"/>
  <c r="C9" s="1"/>
  <c r="C6"/>
  <c r="E15"/>
  <c r="E11" s="1"/>
  <c r="C36"/>
  <c r="C37" s="1"/>
  <c r="C38" s="1"/>
  <c r="C39" s="1"/>
  <c r="C40" s="1"/>
  <c r="C41" s="1"/>
  <c r="C42" s="1"/>
  <c r="C43" s="1"/>
  <c r="C44" s="1"/>
  <c r="C35"/>
  <c r="C33"/>
  <c r="C34" s="1"/>
  <c r="C12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11"/>
  <c r="E14" l="1"/>
  <c r="E13"/>
  <c r="E12"/>
</calcChain>
</file>

<file path=xl/sharedStrings.xml><?xml version="1.0" encoding="utf-8"?>
<sst xmlns="http://schemas.openxmlformats.org/spreadsheetml/2006/main" count="5" uniqueCount="5">
  <si>
    <t>Previous Day Rate</t>
  </si>
  <si>
    <t xml:space="preserve">From </t>
  </si>
  <si>
    <t>To</t>
  </si>
  <si>
    <t>DSM Rates</t>
  </si>
  <si>
    <t>Enter Rate Here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</si>
</sst>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8</xdr:col>
      <xdr:colOff>171450</xdr:colOff>
      <xdr:row>2</xdr:row>
      <xdr:rowOff>28575</xdr:rowOff>
    </xdr:to>
    <xdr:sp macro="" textlink="">
      <xdr:nvSpPr>
        <xdr:cNvPr id="2" name="Left Arrow 1"/>
        <xdr:cNvSpPr/>
      </xdr:nvSpPr>
      <xdr:spPr>
        <a:xfrm>
          <a:off x="2162175" y="571500"/>
          <a:ext cx="34194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438150</xdr:colOff>
      <xdr:row>1</xdr:row>
      <xdr:rowOff>133350</xdr:rowOff>
    </xdr:from>
    <xdr:to>
      <xdr:col>12</xdr:col>
      <xdr:colOff>190500</xdr:colOff>
      <xdr:row>8</xdr:row>
      <xdr:rowOff>133350</xdr:rowOff>
    </xdr:to>
    <xdr:sp macro="" textlink="">
      <xdr:nvSpPr>
        <xdr:cNvPr id="3" name="TextBox 2"/>
        <xdr:cNvSpPr txBox="1"/>
      </xdr:nvSpPr>
      <xdr:spPr>
        <a:xfrm>
          <a:off x="5848350" y="514350"/>
          <a:ext cx="219075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 This rate is</a:t>
          </a:r>
          <a:r>
            <a:rPr lang="en-US" sz="1100" baseline="0"/>
            <a:t> to be taken from IEX web page and the DSM rate for each frequency range will be calculated accordingly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44"/>
  <sheetViews>
    <sheetView tabSelected="1" workbookViewId="0">
      <selection activeCell="I15" sqref="I15"/>
    </sheetView>
  </sheetViews>
  <sheetFormatPr defaultRowHeight="15"/>
  <cols>
    <col min="2" max="2" width="12" customWidth="1"/>
    <col min="3" max="3" width="11.140625" customWidth="1"/>
    <col min="4" max="4" width="9.7109375" customWidth="1"/>
    <col min="5" max="5" width="11.7109375" customWidth="1"/>
  </cols>
  <sheetData>
    <row r="1" spans="2:6" ht="30">
      <c r="C1" s="5" t="s">
        <v>4</v>
      </c>
    </row>
    <row r="2" spans="2:6" ht="30">
      <c r="B2" s="5" t="s">
        <v>0</v>
      </c>
      <c r="C2" s="2">
        <v>485</v>
      </c>
    </row>
    <row r="4" spans="2:6">
      <c r="C4" s="3" t="s">
        <v>1</v>
      </c>
      <c r="D4" s="3" t="s">
        <v>2</v>
      </c>
      <c r="E4" s="4" t="s">
        <v>3</v>
      </c>
    </row>
    <row r="5" spans="2:6">
      <c r="C5" s="4">
        <v>50.1</v>
      </c>
      <c r="D5" s="4">
        <v>50.11</v>
      </c>
      <c r="E5" s="6">
        <v>0</v>
      </c>
    </row>
    <row r="6" spans="2:6">
      <c r="C6" s="4">
        <f>C5-0.01</f>
        <v>50.09</v>
      </c>
      <c r="D6" s="4">
        <v>50.1</v>
      </c>
      <c r="E6" s="6">
        <v>0</v>
      </c>
    </row>
    <row r="7" spans="2:6">
      <c r="C7" s="4">
        <f t="shared" ref="C7:C9" si="0">C6-0.01</f>
        <v>50.080000000000005</v>
      </c>
      <c r="D7" s="4">
        <v>50.09</v>
      </c>
      <c r="E7" s="6">
        <v>0</v>
      </c>
    </row>
    <row r="8" spans="2:6">
      <c r="C8" s="4">
        <f t="shared" si="0"/>
        <v>50.070000000000007</v>
      </c>
      <c r="D8" s="4">
        <v>50.08</v>
      </c>
      <c r="E8" s="6">
        <v>0</v>
      </c>
    </row>
    <row r="9" spans="2:6">
      <c r="C9" s="4">
        <f t="shared" si="0"/>
        <v>50.060000000000009</v>
      </c>
      <c r="D9" s="4">
        <v>50.07</v>
      </c>
      <c r="E9" s="6">
        <v>0</v>
      </c>
    </row>
    <row r="10" spans="2:6">
      <c r="B10" s="1">
        <v>1</v>
      </c>
      <c r="C10" s="4">
        <v>50.05</v>
      </c>
      <c r="D10" s="4">
        <v>50.06</v>
      </c>
      <c r="E10" s="6">
        <v>0</v>
      </c>
    </row>
    <row r="11" spans="2:6">
      <c r="B11" s="1">
        <v>2</v>
      </c>
      <c r="C11" s="4">
        <f>C10-0.01</f>
        <v>50.04</v>
      </c>
      <c r="D11" s="4">
        <v>50.05</v>
      </c>
      <c r="E11" s="6">
        <f>1*E15/5</f>
        <v>97</v>
      </c>
      <c r="F11" s="8">
        <f t="shared" ref="F11:F31" si="1">E11-E10</f>
        <v>97</v>
      </c>
    </row>
    <row r="12" spans="2:6">
      <c r="B12" s="1">
        <v>3</v>
      </c>
      <c r="C12" s="4">
        <f t="shared" ref="C12:C34" si="2">C11-0.01</f>
        <v>50.03</v>
      </c>
      <c r="D12" s="4">
        <v>50.04</v>
      </c>
      <c r="E12" s="6">
        <f>2*E15/5</f>
        <v>194</v>
      </c>
      <c r="F12" s="8">
        <f t="shared" si="1"/>
        <v>97</v>
      </c>
    </row>
    <row r="13" spans="2:6">
      <c r="B13" s="1">
        <v>4</v>
      </c>
      <c r="C13" s="4">
        <f t="shared" si="2"/>
        <v>50.02</v>
      </c>
      <c r="D13" s="4">
        <v>50.03</v>
      </c>
      <c r="E13" s="6">
        <f>3*E15/5</f>
        <v>291</v>
      </c>
      <c r="F13" s="8">
        <f t="shared" si="1"/>
        <v>97</v>
      </c>
    </row>
    <row r="14" spans="2:6">
      <c r="B14" s="1">
        <v>5</v>
      </c>
      <c r="C14" s="4">
        <f t="shared" si="2"/>
        <v>50.010000000000005</v>
      </c>
      <c r="D14" s="4">
        <v>50.02</v>
      </c>
      <c r="E14" s="6">
        <f>4*E15/5</f>
        <v>388</v>
      </c>
      <c r="F14" s="8">
        <f t="shared" si="1"/>
        <v>97</v>
      </c>
    </row>
    <row r="15" spans="2:6">
      <c r="B15" s="1">
        <v>1</v>
      </c>
      <c r="C15" s="4">
        <f t="shared" si="2"/>
        <v>50.000000000000007</v>
      </c>
      <c r="D15" s="4">
        <v>50.01</v>
      </c>
      <c r="E15" s="7">
        <f>C2</f>
        <v>485</v>
      </c>
      <c r="F15" s="8">
        <f t="shared" si="1"/>
        <v>97</v>
      </c>
    </row>
    <row r="16" spans="2:6">
      <c r="B16" s="1">
        <v>2</v>
      </c>
      <c r="C16" s="4">
        <f t="shared" si="2"/>
        <v>49.990000000000009</v>
      </c>
      <c r="D16" s="4">
        <v>50</v>
      </c>
      <c r="E16" s="6">
        <f>50+15*E15/16</f>
        <v>504.6875</v>
      </c>
      <c r="F16" s="8">
        <f t="shared" si="1"/>
        <v>19.6875</v>
      </c>
    </row>
    <row r="17" spans="2:6">
      <c r="B17" s="1">
        <v>3</v>
      </c>
      <c r="C17" s="4">
        <f t="shared" si="2"/>
        <v>49.980000000000011</v>
      </c>
      <c r="D17" s="4">
        <f>C16</f>
        <v>49.990000000000009</v>
      </c>
      <c r="E17" s="6">
        <f>100+14*E15/16</f>
        <v>524.375</v>
      </c>
      <c r="F17" s="8">
        <f t="shared" si="1"/>
        <v>19.6875</v>
      </c>
    </row>
    <row r="18" spans="2:6">
      <c r="B18" s="1">
        <v>4</v>
      </c>
      <c r="C18" s="4">
        <f t="shared" si="2"/>
        <v>49.970000000000013</v>
      </c>
      <c r="D18" s="4">
        <f>C17</f>
        <v>49.980000000000011</v>
      </c>
      <c r="E18" s="6">
        <f>150+13*E15/16</f>
        <v>544.0625</v>
      </c>
      <c r="F18" s="8">
        <f t="shared" si="1"/>
        <v>19.6875</v>
      </c>
    </row>
    <row r="19" spans="2:6">
      <c r="B19" s="1">
        <v>5</v>
      </c>
      <c r="C19" s="4">
        <f t="shared" si="2"/>
        <v>49.960000000000015</v>
      </c>
      <c r="D19" s="4">
        <f t="shared" ref="D19:D44" si="3">C18</f>
        <v>49.970000000000013</v>
      </c>
      <c r="E19" s="6">
        <f>200+12*E15/16</f>
        <v>563.75</v>
      </c>
      <c r="F19" s="8">
        <f t="shared" si="1"/>
        <v>19.6875</v>
      </c>
    </row>
    <row r="20" spans="2:6">
      <c r="B20" s="1">
        <v>6</v>
      </c>
      <c r="C20" s="4">
        <f t="shared" si="2"/>
        <v>49.950000000000017</v>
      </c>
      <c r="D20" s="4">
        <f t="shared" si="3"/>
        <v>49.960000000000015</v>
      </c>
      <c r="E20" s="6">
        <f>250+11*E15/16</f>
        <v>583.4375</v>
      </c>
      <c r="F20" s="8">
        <f t="shared" si="1"/>
        <v>19.6875</v>
      </c>
    </row>
    <row r="21" spans="2:6">
      <c r="B21" s="1">
        <v>7</v>
      </c>
      <c r="C21" s="4">
        <f t="shared" si="2"/>
        <v>49.940000000000019</v>
      </c>
      <c r="D21" s="4">
        <f t="shared" si="3"/>
        <v>49.950000000000017</v>
      </c>
      <c r="E21" s="6">
        <f>300+10*E15/16</f>
        <v>603.125</v>
      </c>
      <c r="F21" s="8">
        <f t="shared" si="1"/>
        <v>19.6875</v>
      </c>
    </row>
    <row r="22" spans="2:6">
      <c r="B22" s="1">
        <v>8</v>
      </c>
      <c r="C22" s="4">
        <f t="shared" si="2"/>
        <v>49.930000000000021</v>
      </c>
      <c r="D22" s="4">
        <f t="shared" si="3"/>
        <v>49.940000000000019</v>
      </c>
      <c r="E22" s="6">
        <f>350+9*E15/16</f>
        <v>622.8125</v>
      </c>
      <c r="F22" s="8">
        <f t="shared" si="1"/>
        <v>19.6875</v>
      </c>
    </row>
    <row r="23" spans="2:6">
      <c r="B23" s="1">
        <v>9</v>
      </c>
      <c r="C23" s="4">
        <f t="shared" si="2"/>
        <v>49.920000000000023</v>
      </c>
      <c r="D23" s="4">
        <f t="shared" si="3"/>
        <v>49.930000000000021</v>
      </c>
      <c r="E23" s="6">
        <f>400+8*E15/16</f>
        <v>642.5</v>
      </c>
      <c r="F23" s="8">
        <f t="shared" si="1"/>
        <v>19.6875</v>
      </c>
    </row>
    <row r="24" spans="2:6">
      <c r="B24" s="1">
        <v>10</v>
      </c>
      <c r="C24" s="4">
        <f t="shared" si="2"/>
        <v>49.910000000000025</v>
      </c>
      <c r="D24" s="4">
        <f t="shared" si="3"/>
        <v>49.920000000000023</v>
      </c>
      <c r="E24" s="6">
        <f>450+7*E15/16</f>
        <v>662.1875</v>
      </c>
      <c r="F24" s="8">
        <f t="shared" si="1"/>
        <v>19.6875</v>
      </c>
    </row>
    <row r="25" spans="2:6">
      <c r="B25" s="1">
        <v>11</v>
      </c>
      <c r="C25" s="4">
        <f t="shared" si="2"/>
        <v>49.900000000000027</v>
      </c>
      <c r="D25" s="4">
        <f t="shared" si="3"/>
        <v>49.910000000000025</v>
      </c>
      <c r="E25" s="6">
        <f>500+6*E15/16</f>
        <v>681.875</v>
      </c>
      <c r="F25" s="8">
        <f t="shared" si="1"/>
        <v>19.6875</v>
      </c>
    </row>
    <row r="26" spans="2:6">
      <c r="B26" s="1">
        <v>12</v>
      </c>
      <c r="C26" s="4">
        <f t="shared" si="2"/>
        <v>49.890000000000029</v>
      </c>
      <c r="D26" s="4">
        <f t="shared" si="3"/>
        <v>49.900000000000027</v>
      </c>
      <c r="E26" s="6">
        <f>550+5*E15/16</f>
        <v>701.5625</v>
      </c>
      <c r="F26" s="8">
        <f t="shared" si="1"/>
        <v>19.6875</v>
      </c>
    </row>
    <row r="27" spans="2:6">
      <c r="B27" s="1">
        <v>13</v>
      </c>
      <c r="C27" s="4">
        <f t="shared" si="2"/>
        <v>49.880000000000031</v>
      </c>
      <c r="D27" s="4">
        <f t="shared" si="3"/>
        <v>49.890000000000029</v>
      </c>
      <c r="E27" s="6">
        <f>600+4*E15/16</f>
        <v>721.25</v>
      </c>
      <c r="F27" s="8">
        <f t="shared" si="1"/>
        <v>19.6875</v>
      </c>
    </row>
    <row r="28" spans="2:6">
      <c r="B28" s="1">
        <v>14</v>
      </c>
      <c r="C28" s="4">
        <f t="shared" si="2"/>
        <v>49.870000000000033</v>
      </c>
      <c r="D28" s="4">
        <f t="shared" si="3"/>
        <v>49.880000000000031</v>
      </c>
      <c r="E28" s="6">
        <f>650+3*E15/16</f>
        <v>740.9375</v>
      </c>
      <c r="F28" s="8">
        <f t="shared" si="1"/>
        <v>19.6875</v>
      </c>
    </row>
    <row r="29" spans="2:6">
      <c r="B29" s="1">
        <v>15</v>
      </c>
      <c r="C29" s="4">
        <f t="shared" si="2"/>
        <v>49.860000000000035</v>
      </c>
      <c r="D29" s="4">
        <f t="shared" si="3"/>
        <v>49.870000000000033</v>
      </c>
      <c r="E29" s="6">
        <f>700+2*E15/16</f>
        <v>760.625</v>
      </c>
      <c r="F29" s="8">
        <f t="shared" si="1"/>
        <v>19.6875</v>
      </c>
    </row>
    <row r="30" spans="2:6">
      <c r="B30" s="1">
        <v>16</v>
      </c>
      <c r="C30" s="4">
        <f t="shared" si="2"/>
        <v>49.850000000000037</v>
      </c>
      <c r="D30" s="4">
        <f t="shared" si="3"/>
        <v>49.860000000000035</v>
      </c>
      <c r="E30" s="6">
        <f>750+E15/16</f>
        <v>780.3125</v>
      </c>
      <c r="F30" s="8">
        <f t="shared" si="1"/>
        <v>19.6875</v>
      </c>
    </row>
    <row r="31" spans="2:6">
      <c r="B31" s="1"/>
      <c r="C31" s="4">
        <f t="shared" si="2"/>
        <v>49.840000000000039</v>
      </c>
      <c r="D31" s="4">
        <f t="shared" si="3"/>
        <v>49.850000000000037</v>
      </c>
      <c r="E31" s="6">
        <v>800</v>
      </c>
      <c r="F31" s="8">
        <f t="shared" si="1"/>
        <v>19.6875</v>
      </c>
    </row>
    <row r="32" spans="2:6">
      <c r="B32" s="1"/>
      <c r="C32" s="4">
        <f t="shared" si="2"/>
        <v>49.830000000000041</v>
      </c>
      <c r="D32" s="4">
        <f t="shared" si="3"/>
        <v>49.840000000000039</v>
      </c>
      <c r="E32" s="6">
        <v>800</v>
      </c>
    </row>
    <row r="33" spans="2:5">
      <c r="B33" s="1"/>
      <c r="C33" s="4">
        <f>C32-0.01</f>
        <v>49.820000000000043</v>
      </c>
      <c r="D33" s="4">
        <f t="shared" si="3"/>
        <v>49.830000000000041</v>
      </c>
      <c r="E33" s="6">
        <v>800</v>
      </c>
    </row>
    <row r="34" spans="2:5">
      <c r="B34" s="1"/>
      <c r="C34" s="4">
        <f t="shared" si="2"/>
        <v>49.810000000000045</v>
      </c>
      <c r="D34" s="4">
        <f t="shared" si="3"/>
        <v>49.820000000000043</v>
      </c>
      <c r="E34" s="6">
        <v>800</v>
      </c>
    </row>
    <row r="35" spans="2:5">
      <c r="C35" s="4">
        <f>C34-0.01</f>
        <v>49.800000000000047</v>
      </c>
      <c r="D35" s="4">
        <f t="shared" si="3"/>
        <v>49.810000000000045</v>
      </c>
      <c r="E35" s="6">
        <v>800</v>
      </c>
    </row>
    <row r="36" spans="2:5">
      <c r="C36" s="4">
        <f t="shared" ref="C36:C44" si="4">C35-0.01</f>
        <v>49.790000000000049</v>
      </c>
      <c r="D36" s="4">
        <f t="shared" si="3"/>
        <v>49.800000000000047</v>
      </c>
      <c r="E36" s="6"/>
    </row>
    <row r="37" spans="2:5">
      <c r="C37" s="4">
        <f t="shared" si="4"/>
        <v>49.780000000000051</v>
      </c>
      <c r="D37" s="4">
        <f t="shared" si="3"/>
        <v>49.790000000000049</v>
      </c>
      <c r="E37" s="6"/>
    </row>
    <row r="38" spans="2:5">
      <c r="C38" s="4">
        <f t="shared" si="4"/>
        <v>49.770000000000053</v>
      </c>
      <c r="D38" s="4">
        <f t="shared" si="3"/>
        <v>49.780000000000051</v>
      </c>
      <c r="E38" s="6"/>
    </row>
    <row r="39" spans="2:5">
      <c r="C39" s="4">
        <f t="shared" si="4"/>
        <v>49.760000000000055</v>
      </c>
      <c r="D39" s="4">
        <f t="shared" si="3"/>
        <v>49.770000000000053</v>
      </c>
      <c r="E39" s="6"/>
    </row>
    <row r="40" spans="2:5">
      <c r="C40" s="4">
        <f t="shared" si="4"/>
        <v>49.750000000000057</v>
      </c>
      <c r="D40" s="4">
        <f t="shared" si="3"/>
        <v>49.760000000000055</v>
      </c>
      <c r="E40" s="6"/>
    </row>
    <row r="41" spans="2:5">
      <c r="C41" s="4">
        <f t="shared" si="4"/>
        <v>49.740000000000059</v>
      </c>
      <c r="D41" s="4">
        <f t="shared" si="3"/>
        <v>49.750000000000057</v>
      </c>
      <c r="E41" s="6"/>
    </row>
    <row r="42" spans="2:5">
      <c r="C42" s="4">
        <f t="shared" si="4"/>
        <v>49.730000000000061</v>
      </c>
      <c r="D42" s="4">
        <f t="shared" si="3"/>
        <v>49.740000000000059</v>
      </c>
      <c r="E42" s="6"/>
    </row>
    <row r="43" spans="2:5">
      <c r="C43" s="4">
        <f t="shared" si="4"/>
        <v>49.720000000000063</v>
      </c>
      <c r="D43" s="4">
        <f t="shared" si="3"/>
        <v>49.730000000000061</v>
      </c>
      <c r="E43" s="6"/>
    </row>
    <row r="44" spans="2:5">
      <c r="C44" s="4">
        <f t="shared" si="4"/>
        <v>49.710000000000065</v>
      </c>
      <c r="D44" s="4">
        <f t="shared" si="3"/>
        <v>49.720000000000063</v>
      </c>
      <c r="E44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2018-12-14T03:52:02Z</dcterms:modified>
</cp:coreProperties>
</file>